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sb-fp\redirected$\townadmin\Documents\Budget\"/>
    </mc:Choice>
  </mc:AlternateContent>
  <bookViews>
    <workbookView xWindow="0" yWindow="0" windowWidth="19200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42" i="1" l="1"/>
  <c r="B6" i="1" l="1"/>
  <c r="B48" i="1" l="1"/>
  <c r="F33" i="1"/>
  <c r="H8" i="1"/>
  <c r="H23" i="1" l="1"/>
  <c r="H44" i="1" s="1"/>
  <c r="B5" i="1"/>
  <c r="B8" i="1" s="1"/>
  <c r="B49" i="1" s="1"/>
</calcChain>
</file>

<file path=xl/sharedStrings.xml><?xml version="1.0" encoding="utf-8"?>
<sst xmlns="http://schemas.openxmlformats.org/spreadsheetml/2006/main" count="77" uniqueCount="74">
  <si>
    <t>Budgeted Revenue:</t>
  </si>
  <si>
    <t xml:space="preserve">Taxation Levy </t>
  </si>
  <si>
    <t>State Aid</t>
  </si>
  <si>
    <t>Est.</t>
  </si>
  <si>
    <t xml:space="preserve">Levy Limit </t>
  </si>
  <si>
    <t>Calculations</t>
  </si>
  <si>
    <t>Local Receipts</t>
  </si>
  <si>
    <t>Xfer from Stabilization</t>
  </si>
  <si>
    <t>Revolving Funds</t>
  </si>
  <si>
    <t>MTRSD Debt Exclusion</t>
  </si>
  <si>
    <t>Quintus Allen Trust Fund</t>
  </si>
  <si>
    <t>Total Revenue</t>
  </si>
  <si>
    <t>Budgeted Expenditures:</t>
  </si>
  <si>
    <t>Stabilization Fund Recap:</t>
  </si>
  <si>
    <t>General Government</t>
  </si>
  <si>
    <t>Public Safety</t>
  </si>
  <si>
    <t>Highways</t>
  </si>
  <si>
    <t>Special Articles from Stabilization:</t>
  </si>
  <si>
    <t>Health &amp; Sanitation</t>
  </si>
  <si>
    <t>Recreation</t>
  </si>
  <si>
    <t>Human Services</t>
  </si>
  <si>
    <t>Education:</t>
  </si>
  <si>
    <t>MTRHS</t>
  </si>
  <si>
    <t>F.C. Tech School</t>
  </si>
  <si>
    <t>School Committee Stipends</t>
  </si>
  <si>
    <t>Vocational Tuition</t>
  </si>
  <si>
    <t>Offset Receipts:</t>
  </si>
  <si>
    <t>Snow &amp; Ice Deficit</t>
  </si>
  <si>
    <t>Overlay Reserve</t>
  </si>
  <si>
    <t>Unrestricted Stabilization Fund Balance</t>
  </si>
  <si>
    <t>Stabilization - Sub Accounts</t>
  </si>
  <si>
    <t>Roof Repair/Replace Balance</t>
  </si>
  <si>
    <t>Transfer In</t>
  </si>
  <si>
    <t>Transfer Out</t>
  </si>
  <si>
    <t>Vehicle Account Balance</t>
  </si>
  <si>
    <t>Tree Maint &amp; Replace Balance</t>
  </si>
  <si>
    <t>Elections Equip. Fund Balance</t>
  </si>
  <si>
    <t xml:space="preserve">Special Articles for Revolving Funds: </t>
  </si>
  <si>
    <t>Balance of Restricted Stabilization</t>
  </si>
  <si>
    <t>Total Stabilization</t>
  </si>
  <si>
    <t>Total Stabilization Fund</t>
  </si>
  <si>
    <t>Total Expenditures</t>
  </si>
  <si>
    <t>Surplus (Shortfall)</t>
  </si>
  <si>
    <t>F.C. Technical School</t>
  </si>
  <si>
    <t>Highway Equipment Stab. Account</t>
  </si>
  <si>
    <t>Transfer In (Art. 12)</t>
  </si>
  <si>
    <t>Roof Replacement Acct (Art. 11)</t>
  </si>
  <si>
    <t>Transfer In (Art. 11)</t>
  </si>
  <si>
    <t>MTRHS Capital Debt (Art. 7)</t>
  </si>
  <si>
    <t>20 New Growth</t>
  </si>
  <si>
    <t>Total Unrestricted Stabilzation</t>
  </si>
  <si>
    <t>Proposed Transfers - Stabilization</t>
  </si>
  <si>
    <t>State Charges - Cherry Sheet</t>
  </si>
  <si>
    <t>Roof Replacement</t>
  </si>
  <si>
    <t>Vehicle Replacement</t>
  </si>
  <si>
    <t>Equipment Stabilization Acct. Balance</t>
  </si>
  <si>
    <t>Transfer Out  (Art. 18)</t>
  </si>
  <si>
    <t>Revolving Funds  (Art. 20)</t>
  </si>
  <si>
    <t>20 Levy Limit</t>
  </si>
  <si>
    <t>Free Cash Transferred 1/22/20</t>
  </si>
  <si>
    <t xml:space="preserve">2nd Payment for 623 Mohawk Trail </t>
  </si>
  <si>
    <t>Police Radio Upgrade</t>
  </si>
  <si>
    <t>Beginning Balance 12/31/19</t>
  </si>
  <si>
    <t>Transfer Out (Art. 12)</t>
  </si>
  <si>
    <t>Vehicle Replacement Account  (Art. 11)</t>
  </si>
  <si>
    <t>Highway Equipment Stabilization Account (Art. 11)</t>
  </si>
  <si>
    <t>Highway Backhoe - 2nd Payment (Art. 12)</t>
  </si>
  <si>
    <t>2nd Payment for 623 Mohawk Trail (Art.11)</t>
  </si>
  <si>
    <t>Police Radio Upgrade (Article 11)</t>
  </si>
  <si>
    <t>F.C. Tech School Capital (Art. 11)</t>
  </si>
  <si>
    <t>2018 Western Star Highway Truck</t>
  </si>
  <si>
    <t>2018 Western Star Highway Truck Art. 13)</t>
  </si>
  <si>
    <t>COVID-19 Building Retrofit (Art. 14)</t>
  </si>
  <si>
    <t>($302,092 less than taxing capacity)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</si>
</sst>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64" fontId="3" fillId="0" borderId="0" xfId="1" applyNumberFormat="1" applyFont="1" applyFill="1" applyAlignment="1">
      <alignment horizontal="right"/>
    </xf>
    <xf numFmtId="6" fontId="6" fillId="0" borderId="0" xfId="0" applyNumberFormat="1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11" fillId="0" borderId="0" xfId="0" applyFont="1"/>
    <xf numFmtId="164" fontId="4" fillId="0" borderId="1" xfId="1" applyNumberFormat="1" applyFont="1" applyFill="1" applyBorder="1" applyAlignment="1">
      <alignment horizontal="right"/>
    </xf>
    <xf numFmtId="164" fontId="3" fillId="0" borderId="0" xfId="1" applyNumberFormat="1" applyFont="1"/>
    <xf numFmtId="0" fontId="12" fillId="0" borderId="0" xfId="0" applyFont="1" applyAlignment="1">
      <alignment horizontal="left"/>
    </xf>
    <xf numFmtId="164" fontId="3" fillId="0" borderId="0" xfId="0" applyNumberFormat="1" applyFont="1"/>
    <xf numFmtId="0" fontId="9" fillId="0" borderId="0" xfId="0" applyFont="1"/>
    <xf numFmtId="6" fontId="0" fillId="0" borderId="0" xfId="0" applyNumberFormat="1"/>
    <xf numFmtId="0" fontId="9" fillId="0" borderId="0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10" fillId="0" borderId="0" xfId="1" applyNumberFormat="1" applyFont="1"/>
    <xf numFmtId="164" fontId="9" fillId="0" borderId="0" xfId="1" applyNumberFormat="1" applyFont="1"/>
    <xf numFmtId="164" fontId="4" fillId="0" borderId="0" xfId="0" applyNumberFormat="1" applyFont="1"/>
    <xf numFmtId="0" fontId="12" fillId="0" borderId="0" xfId="0" applyFont="1"/>
    <xf numFmtId="164" fontId="12" fillId="0" borderId="1" xfId="1" applyNumberFormat="1" applyFont="1" applyBorder="1" applyAlignment="1">
      <alignment horizontal="right"/>
    </xf>
    <xf numFmtId="164" fontId="12" fillId="0" borderId="2" xfId="1" applyNumberFormat="1" applyFont="1" applyBorder="1" applyAlignment="1">
      <alignment horizontal="right"/>
    </xf>
    <xf numFmtId="0" fontId="13" fillId="0" borderId="0" xfId="0" applyFont="1"/>
    <xf numFmtId="164" fontId="3" fillId="0" borderId="0" xfId="1" applyNumberFormat="1" applyFont="1" applyFill="1" applyBorder="1" applyAlignment="1">
      <alignment horizontal="right"/>
    </xf>
    <xf numFmtId="6" fontId="13" fillId="0" borderId="0" xfId="0" applyNumberFormat="1" applyFont="1" applyAlignment="1">
      <alignment horizontal="right"/>
    </xf>
    <xf numFmtId="164" fontId="9" fillId="0" borderId="0" xfId="0" applyNumberFormat="1" applyFont="1"/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5" fontId="14" fillId="0" borderId="0" xfId="1" applyNumberFormat="1" applyFont="1" applyAlignment="1">
      <alignment horizontal="right"/>
    </xf>
    <xf numFmtId="5" fontId="9" fillId="0" borderId="0" xfId="1" applyNumberFormat="1" applyFont="1" applyAlignment="1">
      <alignment horizontal="right"/>
    </xf>
    <xf numFmtId="164" fontId="3" fillId="0" borderId="0" xfId="1" applyNumberFormat="1" applyFont="1" applyFill="1"/>
    <xf numFmtId="6" fontId="5" fillId="0" borderId="0" xfId="0" applyNumberFormat="1" applyFont="1" applyFill="1"/>
    <xf numFmtId="164" fontId="10" fillId="0" borderId="0" xfId="1" applyNumberFormat="1" applyFont="1" applyFill="1"/>
    <xf numFmtId="164" fontId="4" fillId="0" borderId="0" xfId="1" applyNumberFormat="1" applyFont="1" applyFill="1"/>
    <xf numFmtId="6" fontId="13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/>
    </xf>
    <xf numFmtId="164" fontId="13" fillId="0" borderId="0" xfId="1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6" fontId="3" fillId="0" borderId="0" xfId="0" applyNumberFormat="1" applyFont="1" applyFill="1" applyAlignment="1">
      <alignment horizontal="right"/>
    </xf>
    <xf numFmtId="6" fontId="4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6" fontId="14" fillId="0" borderId="0" xfId="0" applyNumberFormat="1" applyFont="1" applyFill="1" applyAlignment="1">
      <alignment horizontal="right"/>
    </xf>
    <xf numFmtId="6" fontId="14" fillId="0" borderId="0" xfId="0" applyNumberFormat="1" applyFont="1" applyAlignment="1">
      <alignment horizontal="right"/>
    </xf>
    <xf numFmtId="6" fontId="15" fillId="0" borderId="0" xfId="0" applyNumberFormat="1" applyFont="1" applyAlignment="1">
      <alignment horizontal="right"/>
    </xf>
    <xf numFmtId="6" fontId="15" fillId="0" borderId="0" xfId="0" applyNumberFormat="1" applyFont="1"/>
    <xf numFmtId="6" fontId="1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workbookViewId="0">
      <selection activeCell="M13" sqref="M13"/>
    </sheetView>
  </sheetViews>
  <sheetFormatPr defaultRowHeight="15" x14ac:dyDescent="0.25"/>
  <cols>
    <col min="1" max="1" width="43.28515625" customWidth="1"/>
    <col min="2" max="2" width="15.140625" customWidth="1"/>
    <col min="3" max="3" width="0.85546875" hidden="1" customWidth="1"/>
    <col min="4" max="4" width="5.28515625" customWidth="1"/>
    <col min="5" max="5" width="29.85546875" customWidth="1"/>
    <col min="6" max="6" width="0.5703125" hidden="1" customWidth="1"/>
    <col min="7" max="7" width="14.140625" customWidth="1"/>
    <col min="8" max="8" width="12.5703125" customWidth="1"/>
  </cols>
  <sheetData>
    <row r="1" spans="1:8" x14ac:dyDescent="0.25">
      <c r="A1" s="1" t="s">
        <v>0</v>
      </c>
      <c r="B1" s="2"/>
      <c r="F1" s="3"/>
      <c r="G1" s="4">
        <v>43979</v>
      </c>
      <c r="H1" s="2"/>
    </row>
    <row r="2" spans="1:8" x14ac:dyDescent="0.25">
      <c r="A2" s="2" t="s">
        <v>1</v>
      </c>
      <c r="B2" s="5">
        <v>4265390</v>
      </c>
      <c r="C2" s="6"/>
      <c r="D2" s="7" t="s">
        <v>73</v>
      </c>
      <c r="F2" s="2"/>
      <c r="G2" s="2"/>
      <c r="H2" s="2"/>
    </row>
    <row r="3" spans="1:8" x14ac:dyDescent="0.25">
      <c r="A3" s="2" t="s">
        <v>2</v>
      </c>
      <c r="B3" s="5">
        <v>230000</v>
      </c>
      <c r="C3" s="8"/>
      <c r="D3" s="9" t="s">
        <v>3</v>
      </c>
      <c r="F3" s="2"/>
      <c r="G3" s="10" t="s">
        <v>4</v>
      </c>
      <c r="H3" s="11" t="s">
        <v>5</v>
      </c>
    </row>
    <row r="4" spans="1:8" x14ac:dyDescent="0.25">
      <c r="A4" s="2" t="s">
        <v>6</v>
      </c>
      <c r="B4" s="5">
        <v>272000</v>
      </c>
      <c r="C4" s="8"/>
      <c r="D4" s="9" t="s">
        <v>3</v>
      </c>
      <c r="F4" s="2"/>
      <c r="G4" s="12" t="s">
        <v>58</v>
      </c>
      <c r="H4" s="39">
        <v>4333542</v>
      </c>
    </row>
    <row r="5" spans="1:8" x14ac:dyDescent="0.25">
      <c r="A5" s="2" t="s">
        <v>7</v>
      </c>
      <c r="B5" s="5">
        <f>SUM(H22)</f>
        <v>166911</v>
      </c>
      <c r="C5" s="8"/>
      <c r="D5" s="8"/>
      <c r="F5" s="2"/>
      <c r="G5" s="13">
        <v>2.5000000000000001E-2</v>
      </c>
      <c r="H5" s="39">
        <v>108339</v>
      </c>
    </row>
    <row r="6" spans="1:8" x14ac:dyDescent="0.25">
      <c r="A6" s="2" t="s">
        <v>8</v>
      </c>
      <c r="B6" s="5">
        <f>SUM(B46)</f>
        <v>19500</v>
      </c>
      <c r="F6" s="2"/>
      <c r="G6" s="12" t="s">
        <v>49</v>
      </c>
      <c r="H6" s="39">
        <v>30000</v>
      </c>
    </row>
    <row r="7" spans="1:8" x14ac:dyDescent="0.25">
      <c r="A7" s="2" t="s">
        <v>10</v>
      </c>
      <c r="B7" s="40">
        <v>500</v>
      </c>
      <c r="C7" s="8"/>
      <c r="F7" s="2"/>
      <c r="G7" s="12" t="s">
        <v>9</v>
      </c>
      <c r="H7" s="41">
        <v>95601</v>
      </c>
    </row>
    <row r="8" spans="1:8" x14ac:dyDescent="0.25">
      <c r="A8" s="14" t="s">
        <v>11</v>
      </c>
      <c r="B8" s="15">
        <f>SUM(B2:B7)</f>
        <v>4954301</v>
      </c>
      <c r="F8" s="2"/>
      <c r="G8" s="12" t="s">
        <v>58</v>
      </c>
      <c r="H8" s="42">
        <f>SUM(H4:H7)</f>
        <v>4567482</v>
      </c>
    </row>
    <row r="9" spans="1:8" x14ac:dyDescent="0.25">
      <c r="A9" s="1" t="s">
        <v>12</v>
      </c>
      <c r="B9" s="5"/>
      <c r="F9" s="2"/>
      <c r="G9" s="2"/>
      <c r="H9" s="16"/>
    </row>
    <row r="10" spans="1:8" x14ac:dyDescent="0.25">
      <c r="A10" s="2" t="s">
        <v>14</v>
      </c>
      <c r="B10" s="5">
        <v>839569</v>
      </c>
      <c r="E10" s="17" t="s">
        <v>13</v>
      </c>
    </row>
    <row r="11" spans="1:8" x14ac:dyDescent="0.25">
      <c r="A11" s="2" t="s">
        <v>15</v>
      </c>
      <c r="B11" s="5">
        <v>346878</v>
      </c>
      <c r="F11" s="2"/>
      <c r="G11" s="12" t="s">
        <v>62</v>
      </c>
      <c r="H11" s="32">
        <v>306366</v>
      </c>
    </row>
    <row r="12" spans="1:8" x14ac:dyDescent="0.25">
      <c r="A12" s="2" t="s">
        <v>16</v>
      </c>
      <c r="B12" s="5">
        <v>474117</v>
      </c>
      <c r="E12" s="31" t="s">
        <v>59</v>
      </c>
      <c r="H12" s="43">
        <v>158711</v>
      </c>
    </row>
    <row r="13" spans="1:8" x14ac:dyDescent="0.25">
      <c r="A13" s="2" t="s">
        <v>18</v>
      </c>
      <c r="B13" s="5">
        <v>105524</v>
      </c>
      <c r="E13" s="31" t="s">
        <v>50</v>
      </c>
      <c r="H13" s="44">
        <v>465855</v>
      </c>
    </row>
    <row r="14" spans="1:8" x14ac:dyDescent="0.25">
      <c r="A14" s="2" t="s">
        <v>72</v>
      </c>
      <c r="B14" s="56">
        <v>10000</v>
      </c>
      <c r="E14" s="31" t="s">
        <v>53</v>
      </c>
      <c r="H14" s="45">
        <v>5000</v>
      </c>
    </row>
    <row r="15" spans="1:8" x14ac:dyDescent="0.25">
      <c r="A15" s="2" t="s">
        <v>19</v>
      </c>
      <c r="B15" s="5">
        <v>22348</v>
      </c>
      <c r="E15" s="31" t="s">
        <v>54</v>
      </c>
      <c r="H15" s="45">
        <v>35000</v>
      </c>
    </row>
    <row r="16" spans="1:8" x14ac:dyDescent="0.25">
      <c r="A16" s="2" t="s">
        <v>20</v>
      </c>
      <c r="B16" s="5">
        <v>206564</v>
      </c>
      <c r="E16" s="2" t="s">
        <v>44</v>
      </c>
      <c r="H16" s="46">
        <v>35000</v>
      </c>
    </row>
    <row r="17" spans="1:8" x14ac:dyDescent="0.25">
      <c r="A17" s="2"/>
      <c r="B17" s="5"/>
      <c r="E17" s="2" t="s">
        <v>60</v>
      </c>
      <c r="H17" s="43">
        <v>46388</v>
      </c>
    </row>
    <row r="18" spans="1:8" x14ac:dyDescent="0.25">
      <c r="A18" s="19" t="s">
        <v>21</v>
      </c>
      <c r="B18" s="5"/>
      <c r="E18" s="2" t="s">
        <v>61</v>
      </c>
      <c r="H18" s="43">
        <v>9120</v>
      </c>
    </row>
    <row r="19" spans="1:8" x14ac:dyDescent="0.25">
      <c r="A19" s="19"/>
      <c r="B19" s="5"/>
      <c r="D19" s="2"/>
      <c r="E19" s="2" t="s">
        <v>70</v>
      </c>
      <c r="H19" s="33">
        <v>30000</v>
      </c>
    </row>
    <row r="20" spans="1:8" x14ac:dyDescent="0.25">
      <c r="A20" s="2" t="s">
        <v>22</v>
      </c>
      <c r="B20" s="5">
        <v>2355593</v>
      </c>
      <c r="D20" s="2"/>
      <c r="E20" s="31" t="s">
        <v>43</v>
      </c>
      <c r="F20" s="10"/>
      <c r="G20" s="18"/>
      <c r="H20" s="5">
        <v>6403</v>
      </c>
    </row>
    <row r="21" spans="1:8" x14ac:dyDescent="0.25">
      <c r="A21" s="2" t="s">
        <v>48</v>
      </c>
      <c r="B21" s="5">
        <v>95601</v>
      </c>
      <c r="D21" s="2"/>
      <c r="E21" s="2"/>
      <c r="F21" s="20"/>
      <c r="G21" s="2"/>
      <c r="H21" s="54"/>
    </row>
    <row r="22" spans="1:8" x14ac:dyDescent="0.25">
      <c r="A22" s="2" t="s">
        <v>23</v>
      </c>
      <c r="B22" s="5">
        <v>230072</v>
      </c>
      <c r="D22" s="2"/>
      <c r="E22" s="22" t="s">
        <v>51</v>
      </c>
      <c r="F22" s="2"/>
      <c r="H22" s="37">
        <f>SUM(H14:H21)</f>
        <v>166911</v>
      </c>
    </row>
    <row r="23" spans="1:8" x14ac:dyDescent="0.25">
      <c r="A23" s="2" t="s">
        <v>69</v>
      </c>
      <c r="B23" s="43">
        <v>6403</v>
      </c>
      <c r="D23" s="2"/>
      <c r="E23" s="22" t="s">
        <v>29</v>
      </c>
      <c r="F23" s="2"/>
      <c r="G23" s="23"/>
      <c r="H23" s="38">
        <f>SUM(H13)-(H22)</f>
        <v>298944</v>
      </c>
    </row>
    <row r="24" spans="1:8" x14ac:dyDescent="0.25">
      <c r="A24" s="2" t="s">
        <v>24</v>
      </c>
      <c r="B24" s="47">
        <v>1188</v>
      </c>
      <c r="D24" s="2"/>
    </row>
    <row r="25" spans="1:8" x14ac:dyDescent="0.25">
      <c r="A25" s="2" t="s">
        <v>25</v>
      </c>
      <c r="B25" s="43">
        <v>0</v>
      </c>
    </row>
    <row r="26" spans="1:8" x14ac:dyDescent="0.25">
      <c r="B26" s="31"/>
    </row>
    <row r="27" spans="1:8" x14ac:dyDescent="0.25">
      <c r="A27" s="21" t="s">
        <v>26</v>
      </c>
      <c r="B27" s="5"/>
      <c r="E27" s="2"/>
      <c r="H27" s="43"/>
    </row>
    <row r="28" spans="1:8" x14ac:dyDescent="0.25">
      <c r="A28" s="2" t="s">
        <v>52</v>
      </c>
      <c r="B28" s="5">
        <v>22896</v>
      </c>
      <c r="E28" s="22" t="s">
        <v>30</v>
      </c>
      <c r="G28" s="2"/>
    </row>
    <row r="29" spans="1:8" x14ac:dyDescent="0.25">
      <c r="A29" s="2" t="s">
        <v>27</v>
      </c>
      <c r="B29" s="5">
        <v>0</v>
      </c>
      <c r="E29" s="24" t="s">
        <v>31</v>
      </c>
      <c r="F29" s="2"/>
      <c r="G29" s="49">
        <v>32546</v>
      </c>
    </row>
    <row r="30" spans="1:8" x14ac:dyDescent="0.25">
      <c r="A30" s="22" t="s">
        <v>28</v>
      </c>
      <c r="B30" s="5">
        <v>25000</v>
      </c>
      <c r="E30" s="2" t="s">
        <v>47</v>
      </c>
      <c r="F30" s="16">
        <v>5000</v>
      </c>
      <c r="G30" s="48">
        <v>5000</v>
      </c>
    </row>
    <row r="31" spans="1:8" x14ac:dyDescent="0.25">
      <c r="E31" s="2" t="s">
        <v>33</v>
      </c>
      <c r="F31" s="25">
        <v>0</v>
      </c>
      <c r="G31" s="50">
        <v>0</v>
      </c>
    </row>
    <row r="32" spans="1:8" x14ac:dyDescent="0.25">
      <c r="E32" s="22" t="s">
        <v>34</v>
      </c>
      <c r="F32" s="16"/>
      <c r="G32" s="49">
        <v>50606</v>
      </c>
    </row>
    <row r="33" spans="1:8" x14ac:dyDescent="0.25">
      <c r="A33" s="19" t="s">
        <v>17</v>
      </c>
      <c r="B33" s="36"/>
      <c r="E33" s="2" t="s">
        <v>45</v>
      </c>
      <c r="F33" s="25">
        <f>+SUM(B35)</f>
        <v>35000</v>
      </c>
      <c r="G33" s="48">
        <v>35000</v>
      </c>
    </row>
    <row r="34" spans="1:8" x14ac:dyDescent="0.25">
      <c r="A34" s="2" t="s">
        <v>46</v>
      </c>
      <c r="B34" s="5">
        <v>5000</v>
      </c>
      <c r="E34" s="2" t="s">
        <v>56</v>
      </c>
      <c r="F34" s="16">
        <v>10000</v>
      </c>
      <c r="G34" s="51"/>
    </row>
    <row r="35" spans="1:8" x14ac:dyDescent="0.25">
      <c r="A35" s="2" t="s">
        <v>64</v>
      </c>
      <c r="B35" s="5">
        <v>35000</v>
      </c>
      <c r="E35" s="24" t="s">
        <v>35</v>
      </c>
      <c r="F35" s="16"/>
      <c r="G35" s="49">
        <v>12114</v>
      </c>
    </row>
    <row r="36" spans="1:8" x14ac:dyDescent="0.25">
      <c r="A36" s="2" t="s">
        <v>65</v>
      </c>
      <c r="B36" s="43">
        <v>35000</v>
      </c>
      <c r="E36" s="2" t="s">
        <v>32</v>
      </c>
      <c r="F36" s="26">
        <v>4175</v>
      </c>
      <c r="G36" s="50">
        <v>0</v>
      </c>
    </row>
    <row r="37" spans="1:8" x14ac:dyDescent="0.25">
      <c r="A37" s="2" t="s">
        <v>66</v>
      </c>
      <c r="B37" s="43">
        <v>32540</v>
      </c>
      <c r="E37" s="22" t="s">
        <v>55</v>
      </c>
      <c r="G37" s="52">
        <v>0</v>
      </c>
    </row>
    <row r="38" spans="1:8" x14ac:dyDescent="0.25">
      <c r="A38" s="2" t="s">
        <v>67</v>
      </c>
      <c r="B38" s="48">
        <v>46388</v>
      </c>
      <c r="E38" s="2" t="s">
        <v>47</v>
      </c>
      <c r="F38" s="26"/>
      <c r="G38" s="51">
        <v>35000</v>
      </c>
    </row>
    <row r="39" spans="1:8" x14ac:dyDescent="0.25">
      <c r="A39" s="2" t="s">
        <v>68</v>
      </c>
      <c r="B39" s="43">
        <v>9120</v>
      </c>
      <c r="E39" s="2" t="s">
        <v>63</v>
      </c>
      <c r="G39" s="43">
        <v>32540</v>
      </c>
    </row>
    <row r="40" spans="1:8" x14ac:dyDescent="0.25">
      <c r="A40" s="2" t="s">
        <v>71</v>
      </c>
      <c r="B40" s="55">
        <v>30000</v>
      </c>
      <c r="E40" s="22" t="s">
        <v>36</v>
      </c>
      <c r="G40" s="49">
        <v>6655</v>
      </c>
    </row>
    <row r="41" spans="1:8" x14ac:dyDescent="0.25">
      <c r="E41" s="22"/>
      <c r="G41" s="53"/>
    </row>
    <row r="42" spans="1:8" x14ac:dyDescent="0.25">
      <c r="E42" s="22" t="s">
        <v>38</v>
      </c>
      <c r="G42" s="54"/>
      <c r="H42" s="34">
        <f>SUM(G29:G41)-(G39)</f>
        <v>176921</v>
      </c>
    </row>
    <row r="43" spans="1:8" x14ac:dyDescent="0.25">
      <c r="A43" s="2"/>
      <c r="B43" s="33"/>
    </row>
    <row r="44" spans="1:8" x14ac:dyDescent="0.25">
      <c r="B44" s="35"/>
      <c r="E44" s="22" t="s">
        <v>39</v>
      </c>
      <c r="F44" s="22" t="s">
        <v>40</v>
      </c>
      <c r="H44" s="27">
        <f>SUM(H23+H42)</f>
        <v>475865</v>
      </c>
    </row>
    <row r="45" spans="1:8" x14ac:dyDescent="0.25">
      <c r="A45" s="22" t="s">
        <v>37</v>
      </c>
      <c r="B45" s="12"/>
    </row>
    <row r="46" spans="1:8" x14ac:dyDescent="0.25">
      <c r="A46" s="2" t="s">
        <v>57</v>
      </c>
      <c r="B46" s="5">
        <v>19500</v>
      </c>
    </row>
    <row r="47" spans="1:8" x14ac:dyDescent="0.25">
      <c r="B47" s="35"/>
    </row>
    <row r="48" spans="1:8" x14ac:dyDescent="0.25">
      <c r="A48" s="28" t="s">
        <v>41</v>
      </c>
      <c r="B48" s="29">
        <f>SUM(B10:B46)</f>
        <v>4954301</v>
      </c>
    </row>
    <row r="49" spans="1:2" ht="15.75" thickBot="1" x14ac:dyDescent="0.3">
      <c r="A49" s="28" t="s">
        <v>42</v>
      </c>
      <c r="B49" s="30">
        <f>SUM(B8-B48)</f>
        <v>0</v>
      </c>
    </row>
    <row r="50" spans="1:2" ht="15.75" thickTop="1" x14ac:dyDescent="0.25">
      <c r="A50" s="2"/>
      <c r="B50" s="20"/>
    </row>
  </sheetData>
  <pageMargins left="0.25" right="0.25" top="0.25" bottom="0.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Administrator</dc:creator>
  <cp:lastModifiedBy>Town Administrator</cp:lastModifiedBy>
  <cp:lastPrinted>2020-05-28T10:55:27Z</cp:lastPrinted>
  <dcterms:created xsi:type="dcterms:W3CDTF">2018-03-22T14:27:14Z</dcterms:created>
  <dcterms:modified xsi:type="dcterms:W3CDTF">2020-05-28T11:29:41Z</dcterms:modified>
</cp:coreProperties>
</file>